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workbookPassword="A7F0" lockStructure="1"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Orçamento mensal" sheetId="2" state="visible" r:id="rId4"/>
    <sheet name="Reserva de emergência" sheetId="3" state="visible" r:id="rId5"/>
    <sheet name="Meta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<sst xmlns="http://schemas.openxmlformats.org/spreadsheetml/2006/main" count="139" uniqueCount="108">
  <si>
    <t xml:space="preserve">Planilha de Orçamento Familiar Cristão</t>
  </si>
  <si>
    <t xml:space="preserve">Colosso de Pedra · colossodepedra.com.br</t>
  </si>
  <si>
    <t xml:space="preserve">“Os planos bem elaborados levam à fartura.” (Provérbios 21:5)</t>
  </si>
  <si>
    <t xml:space="preserve">ONDE ESTÃO AS TABELAS</t>
  </si>
  <si>
    <t xml:space="preserve">As tabelas para preencher ficam nas ABAS na parte de baixo da tela. Clique em cada uma para abrir:</t>
  </si>
  <si>
    <t xml:space="preserve">Atalhos (clique). No computador, se não abrir com um clique, segure a tecla Ctrl e clique:</t>
  </si>
  <si>
    <t xml:space="preserve">COMO USAR</t>
  </si>
  <si>
    <t xml:space="preserve">1. Preencha apenas as células AMARELAS. As demais calculam sozinhas.</t>
  </si>
  <si>
    <t xml:space="preserve">2. Na aba “Orçamento mensal”, informe suas receitas e, para cada despesa, o valor Previsto e o Realizado.</t>
  </si>
  <si>
    <t xml:space="preserve">3. O “Resumo” mostra quanto foi para cada grupo e compara com as metas percentuais (que você pode ajustar).</t>
  </si>
  <si>
    <t xml:space="preserve">4. Na aba “Reserva de emergência”, veja quanto guardar e em quanto tempo você chega lá.</t>
  </si>
  <si>
    <t xml:space="preserve">5. Na aba “Metas”, cadastre seus objetivos (viagem, carro, estudos) e descubra quanto guardar por mês.</t>
  </si>
  <si>
    <t xml:space="preserve">6. A planilha começa zerada. Digite só números, sem “R$” e sem pontos de milhar. Ex.: para R$ 1.850,00 digite 1850. Deixe em branco (ou 0) o que não se aplica a você.</t>
  </si>
  <si>
    <t xml:space="preserve">Não importa se a renda é pequena ou grande: organizar o pouco é o primeiro passo para prosperar. “Quem é fiel no pouco, também é fiel no muito.” (Lucas 16:10)</t>
  </si>
  <si>
    <t xml:space="preserve">OS 4 GRUPOS DO ORÇAMENTO</t>
  </si>
  <si>
    <t xml:space="preserve">• Generosidade (OPCIONAL): dízimos, ofertas e ajuda ao próximo. Para quem pratica, vem primeiro, como reconhecimento de que tudo vem de Deus. Se não quiser incluir, escolha “Não” no Resumo e deixe esses valores zerados.</t>
  </si>
  <si>
    <t xml:space="preserve">• Essenciais: moradia, contas, mercado, transporte, saúde e escola.</t>
  </si>
  <si>
    <t xml:space="preserve">• Estilo de vida: lazer, restaurantes, roupas, assinaturas.</t>
  </si>
  <si>
    <t xml:space="preserve">• Futuro: reserva de emergência, investimentos e quitação de dívidas.</t>
  </si>
  <si>
    <t xml:space="preserve">METAS SUGERIDAS (ajustáveis no Resumo)</t>
  </si>
  <si>
    <t xml:space="preserve">Com Generosidade: 10% da renda e, do restante, a regra 50-30-20 (50% Essenciais, 30% Estilo de vida, 20% Futuro). Sem Generosidade: 50-30-20 sobre a renda toda.</t>
  </si>
  <si>
    <t xml:space="preserve">As células que calculam sozinhas são protegidas para garantir que as contas fiquem sempre corretas.</t>
  </si>
  <si>
    <t xml:space="preserve">SUGESTÕES E MELHORIAS</t>
  </si>
  <si>
    <t xml:space="preserve">Sentiu falta de alguma categoria ou tem uma ideia? Envie sua sugestão pelo nosso formulário de contato (link abaixo). Avaliamos e publicamos versões atualizadas no site.</t>
  </si>
  <si>
    <t xml:space="preserve">Enviar sugestão: colossodepedra.com.br/formulario-de-contato/</t>
  </si>
  <si>
    <t xml:space="preserve">Mais dicas: colossodepedra.com.br/financas/</t>
  </si>
  <si>
    <t xml:space="preserve">Versão 1.0 · outubro de 2026 · A versão oficial e atualizada está sempre em colossodepedra.com.br</t>
  </si>
  <si>
    <t xml:space="preserve">Este material é informativo e não substitui a orientação de um profissional de finanças.</t>
  </si>
  <si>
    <t xml:space="preserve">Orçamento mensal</t>
  </si>
  <si>
    <t xml:space="preserve">Mês de referência:</t>
  </si>
  <si>
    <t xml:space="preserve">Incluir dízimo e ofertas?</t>
  </si>
  <si>
    <t xml:space="preserve">Sim</t>
  </si>
  <si>
    <t xml:space="preserve">← escolha Sim ou Não (opcional)</t>
  </si>
  <si>
    <t xml:space="preserve">Grupo</t>
  </si>
  <si>
    <t xml:space="preserve">Item</t>
  </si>
  <si>
    <t xml:space="preserve">Previsto</t>
  </si>
  <si>
    <t xml:space="preserve">Realizado</t>
  </si>
  <si>
    <t xml:space="preserve">Diferença</t>
  </si>
  <si>
    <t xml:space="preserve">Resumo (sobre o Realizado)</t>
  </si>
  <si>
    <t xml:space="preserve">Receitas</t>
  </si>
  <si>
    <t xml:space="preserve">Salário (líquido)</t>
  </si>
  <si>
    <t xml:space="preserve">Meta %</t>
  </si>
  <si>
    <t xml:space="preserve">Meta R$</t>
  </si>
  <si>
    <t xml:space="preserve">Realizado R$</t>
  </si>
  <si>
    <t xml:space="preserve">% da renda</t>
  </si>
  <si>
    <t xml:space="preserve">Situação</t>
  </si>
  <si>
    <t xml:space="preserve">Renda extra</t>
  </si>
  <si>
    <t xml:space="preserve">Generosidade</t>
  </si>
  <si>
    <t xml:space="preserve">Outras receitas</t>
  </si>
  <si>
    <t xml:space="preserve">Essenciais</t>
  </si>
  <si>
    <t xml:space="preserve">Total de receitas</t>
  </si>
  <si>
    <t xml:space="preserve">Estilo de vida</t>
  </si>
  <si>
    <t xml:space="preserve">Futuro</t>
  </si>
  <si>
    <t xml:space="preserve">Despesa</t>
  </si>
  <si>
    <t xml:space="preserve">Generosidade sobre a renda total (se incluída); 50-30-20 sobre o que sobra depois dela.</t>
  </si>
  <si>
    <t xml:space="preserve">Generosidade (opcional)</t>
  </si>
  <si>
    <t xml:space="preserve">Dízimo</t>
  </si>
  <si>
    <t xml:space="preserve">Ofertas e ajuda ao próximo</t>
  </si>
  <si>
    <t xml:space="preserve">Saldo do mês</t>
  </si>
  <si>
    <t xml:space="preserve">Subtotal Generosidade</t>
  </si>
  <si>
    <t xml:space="preserve">Aluguel / prestação da casa</t>
  </si>
  <si>
    <t xml:space="preserve">Condomínio, IPTU</t>
  </si>
  <si>
    <t xml:space="preserve">Luz, água, gás</t>
  </si>
  <si>
    <t xml:space="preserve">Internet e celular</t>
  </si>
  <si>
    <t xml:space="preserve">Mercado</t>
  </si>
  <si>
    <t xml:space="preserve">Transporte / combustível</t>
  </si>
  <si>
    <t xml:space="preserve">Saúde (plano, remédios)</t>
  </si>
  <si>
    <t xml:space="preserve">Educação / escola</t>
  </si>
  <si>
    <t xml:space="preserve">Subtotal Essenciais</t>
  </si>
  <si>
    <t xml:space="preserve">Lazer e passeios</t>
  </si>
  <si>
    <t xml:space="preserve">Restaurantes e delivery</t>
  </si>
  <si>
    <t xml:space="preserve">Roupas e cuidados pessoais</t>
  </si>
  <si>
    <t xml:space="preserve">Assinaturas (streaming, apps)</t>
  </si>
  <si>
    <t xml:space="preserve">Outros</t>
  </si>
  <si>
    <t xml:space="preserve">Subtotal Estilo de vida</t>
  </si>
  <si>
    <t xml:space="preserve">Reserva de emergência</t>
  </si>
  <si>
    <t xml:space="preserve">Investimentos</t>
  </si>
  <si>
    <t xml:space="preserve">Quitação de dívidas</t>
  </si>
  <si>
    <t xml:space="preserve">Subtotal Futuro</t>
  </si>
  <si>
    <t xml:space="preserve">Total de despesas</t>
  </si>
  <si>
    <t xml:space="preserve">Saldo do mês (receitas − despesas)</t>
  </si>
  <si>
    <t xml:space="preserve">Diferença: positivo = gastou mais que o previsto (despesas) ou recebeu mais (receitas).</t>
  </si>
  <si>
    <t xml:space="preserve">Custo de vida mensal (Essenciais realizados)</t>
  </si>
  <si>
    <t xml:space="preserve">Vem da aba Orçamento mensal. Pode substituir por outro valor.</t>
  </si>
  <si>
    <t xml:space="preserve">Quantos meses de reserva você quer?</t>
  </si>
  <si>
    <t xml:space="preserve">CLT: 3 a 6 · Autônomo: 6 a 12 · Servidor: cerca de 3</t>
  </si>
  <si>
    <t xml:space="preserve">Valor ideal da reserva</t>
  </si>
  <si>
    <t xml:space="preserve">Quanto você já tem guardado</t>
  </si>
  <si>
    <t xml:space="preserve">Sugestão: Tesouro Selic, CDB com liquidez diária ou conta remunerada.</t>
  </si>
  <si>
    <t xml:space="preserve">Quanto falta</t>
  </si>
  <si>
    <t xml:space="preserve">Quanto vai guardar por mês</t>
  </si>
  <si>
    <t xml:space="preserve">Vem da linha “Reserva de emergência” do orçamento.</t>
  </si>
  <si>
    <t xml:space="preserve">Meses para completar a reserva</t>
  </si>
  <si>
    <t xml:space="preserve">Sem considerar rendimentos (estimativa conservadora).</t>
  </si>
  <si>
    <t xml:space="preserve">Progresso</t>
  </si>
  <si>
    <t xml:space="preserve">“O prudente percebe o perigo e busca refúgio.” (Provérbios 22:3)</t>
  </si>
  <si>
    <t xml:space="preserve">Simule quanto sua reserva rende com o tempo:</t>
  </si>
  <si>
    <t xml:space="preserve">→ Abrir a Calculadora de juros compostos (clique)</t>
  </si>
  <si>
    <t xml:space="preserve">Metas da família</t>
  </si>
  <si>
    <t xml:space="preserve">Meta</t>
  </si>
  <si>
    <t xml:space="preserve">Valor da meta</t>
  </si>
  <si>
    <t xml:space="preserve">Já guardado</t>
  </si>
  <si>
    <t xml:space="preserve">Prazo (meses)</t>
  </si>
  <si>
    <t xml:space="preserve">Guardar por mês</t>
  </si>
  <si>
    <t xml:space="preserve">Concluído</t>
  </si>
  <si>
    <t xml:space="preserve">Total mensal para as metas</t>
  </si>
  <si>
    <t xml:space="preserve">Ex.: Viagem em família · valor 3000 · já guardado 0 · prazo 12 meses → guardar R$ 250 por mês. Prazo em meses a partir de hoje.</t>
  </si>
  <si>
    <t xml:space="preserve">Veja quanto seu dinheiro pode crescer até cada meta: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</si>
</sst>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R$ &quot;#,##0.00;[RED]&quot;-R$ &quot;#,##0.00;\-"/>
    <numFmt numFmtId="166" formatCode="0.0%;[RED]\-0.0%;\-"/>
    <numFmt numFmtId="167" formatCode="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i val="true"/>
      <sz val="11"/>
      <color rgb="FF1F3864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563C1"/>
      <name val="Arial"/>
      <family val="0"/>
      <charset val="1"/>
    </font>
    <font>
      <i val="true"/>
      <sz val="10"/>
      <color rgb="FF1F3864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595959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1F3864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E2EFDA"/>
      </patternFill>
    </fill>
    <fill>
      <patternFill patternType="solid">
        <fgColor rgb="FF1F3864"/>
        <bgColor rgb="FF333333"/>
      </patternFill>
    </fill>
    <fill>
      <patternFill patternType="solid">
        <fgColor rgb="FFE2EFDA"/>
        <bgColor rgb="FFD9E1F2"/>
      </patternFill>
    </fill>
    <fill>
      <patternFill patternType="solid">
        <fgColor rgb="FFD9E1F2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5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CCFFFF"/>
      <rgbColor rgb="FF660066"/>
      <rgbColor rgb="FFFF8080"/>
      <rgbColor rgb="FF0563C1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7</xdr:row>
      <xdr:rowOff>130680</xdr:rowOff>
    </xdr:from>
    <xdr:to>
      <xdr:col>1</xdr:col>
      <xdr:colOff>6286320</xdr:colOff>
      <xdr:row>16</xdr:row>
      <xdr:rowOff>130680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81880" y="1523880"/>
          <a:ext cx="6286320" cy="1714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colossodepedra.com.br/formulario-de-contato/" TargetMode="External"/><Relationship Id="rId2" Type="http://schemas.openxmlformats.org/officeDocument/2006/relationships/hyperlink" Target="https://colossodepedra.com.br/financas/" TargetMode="External"/><Relationship Id="rId3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colossodepedra.com.br/aprenda-a-utilizar-a-calculadora-de-juros-compostos-a-seu-favor/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colossodepedra.com.br/aprenda-a-utilizar-a-calculadora-de-juros-compostos-a-seu-favor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5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/>
    </row>
    <row r="7" customFormat="false" ht="15" hidden="false" customHeight="false" outlineLevel="0" collapsed="false">
      <c r="B7" s="5" t="s">
        <v>3</v>
      </c>
    </row>
    <row r="8" customFormat="false" ht="15" hidden="false" customHeight="false" outlineLevel="0" collapsed="false">
      <c r="B8" s="6" t="s">
        <v>4</v>
      </c>
    </row>
    <row r="10" customFormat="false" ht="15" hidden="false" customHeight="false" outlineLevel="0" collapsed="false">
      <c r="B10" s="3"/>
    </row>
    <row r="11" customFormat="false" ht="15" hidden="false" customHeight="false" outlineLevel="0" collapsed="false">
      <c r="B11" s="3"/>
    </row>
    <row r="12" customFormat="false" ht="15" hidden="false" customHeight="false" outlineLevel="0" collapsed="false">
      <c r="B12" s="3"/>
    </row>
    <row r="13" customFormat="false" ht="15" hidden="false" customHeight="false" outlineLevel="0" collapsed="false">
      <c r="B13" s="3"/>
    </row>
    <row r="14" customFormat="false" ht="15" hidden="false" customHeight="false" outlineLevel="0" collapsed="false">
      <c r="B14" s="3"/>
    </row>
    <row r="15" customFormat="false" ht="15" hidden="false" customHeight="false" outlineLevel="0" collapsed="false">
      <c r="B15" s="3"/>
    </row>
    <row r="16" customFormat="false" ht="15" hidden="false" customHeight="false" outlineLevel="0" collapsed="false">
      <c r="B16" s="3"/>
    </row>
    <row r="17" customFormat="false" ht="15" hidden="false" customHeight="false" outlineLevel="0" collapsed="false">
      <c r="B17" s="3"/>
    </row>
    <row r="18" customFormat="false" ht="15" hidden="false" customHeight="false" outlineLevel="0" collapsed="false">
      <c r="B18" s="3"/>
    </row>
    <row r="19" customFormat="false" ht="15" hidden="false" customHeight="false" outlineLevel="0" collapsed="false">
      <c r="B19" s="3"/>
    </row>
    <row r="20" customFormat="false" ht="15" hidden="false" customHeight="false" outlineLevel="0" collapsed="false">
      <c r="B20" s="3"/>
    </row>
    <row r="21" customFormat="false" ht="15" hidden="false" customHeight="false" outlineLevel="0" collapsed="false">
      <c r="B21" s="3"/>
    </row>
    <row r="22" customFormat="false" ht="15" hidden="false" customHeight="false" outlineLevel="0" collapsed="false">
      <c r="B22" s="7" t="s">
        <v>5</v>
      </c>
    </row>
    <row r="23" customFormat="false" ht="15" hidden="false" customHeight="false" outlineLevel="0" collapsed="false">
      <c r="B23" s="8" t="str">
        <f aca="false">HYPERLINK("#'Orçamento mensal'!A1","→ Abrir Orçamento mensal")</f>
        <v>→ Abrir Orçamento mensal</v>
      </c>
    </row>
    <row r="24" customFormat="false" ht="15" hidden="false" customHeight="false" outlineLevel="0" collapsed="false">
      <c r="B24" s="8" t="str">
        <f aca="false">HYPERLINK("#'Reserva de emergência'!A1","→ Abrir Reserva de emergência")</f>
        <v>→ Abrir Reserva de emergência</v>
      </c>
    </row>
    <row r="25" customFormat="false" ht="15" hidden="false" customHeight="false" outlineLevel="0" collapsed="false">
      <c r="B25" s="8" t="str">
        <f aca="false">HYPERLINK("#'Metas'!A1","→ Abrir Metas")</f>
        <v>→ Abrir Metas</v>
      </c>
    </row>
    <row r="26" customFormat="false" ht="15" hidden="false" customHeight="false" outlineLevel="0" collapsed="false">
      <c r="B26" s="3"/>
    </row>
    <row r="27" customFormat="false" ht="15" hidden="false" customHeight="false" outlineLevel="0" collapsed="false">
      <c r="B27" s="5" t="s">
        <v>6</v>
      </c>
    </row>
    <row r="28" customFormat="false" ht="15" hidden="false" customHeight="false" outlineLevel="0" collapsed="false">
      <c r="B28" s="9" t="s">
        <v>7</v>
      </c>
    </row>
    <row r="29" customFormat="false" ht="15" hidden="false" customHeight="false" outlineLevel="0" collapsed="false">
      <c r="B29" s="6" t="s">
        <v>8</v>
      </c>
    </row>
    <row r="30" customFormat="false" ht="15" hidden="false" customHeight="false" outlineLevel="0" collapsed="false">
      <c r="B30" s="6" t="s">
        <v>9</v>
      </c>
    </row>
    <row r="31" customFormat="false" ht="15" hidden="false" customHeight="false" outlineLevel="0" collapsed="false">
      <c r="B31" s="6" t="s">
        <v>10</v>
      </c>
    </row>
    <row r="32" customFormat="false" ht="15" hidden="false" customHeight="false" outlineLevel="0" collapsed="false">
      <c r="B32" s="6" t="s">
        <v>11</v>
      </c>
    </row>
    <row r="33" customFormat="false" ht="23.85" hidden="false" customHeight="false" outlineLevel="0" collapsed="false">
      <c r="B33" s="7" t="s">
        <v>12</v>
      </c>
    </row>
    <row r="34" customFormat="false" ht="23.85" hidden="false" customHeight="false" outlineLevel="0" collapsed="false">
      <c r="B34" s="10" t="s">
        <v>13</v>
      </c>
    </row>
    <row r="35" customFormat="false" ht="15" hidden="false" customHeight="false" outlineLevel="0" collapsed="false">
      <c r="B35" s="3"/>
    </row>
    <row r="36" customFormat="false" ht="15" hidden="false" customHeight="false" outlineLevel="0" collapsed="false">
      <c r="B36" s="5" t="s">
        <v>14</v>
      </c>
    </row>
    <row r="37" customFormat="false" ht="35.05" hidden="false" customHeight="false" outlineLevel="0" collapsed="false">
      <c r="B37" s="6" t="s">
        <v>15</v>
      </c>
    </row>
    <row r="38" customFormat="false" ht="15" hidden="false" customHeight="false" outlineLevel="0" collapsed="false">
      <c r="B38" s="6" t="s">
        <v>16</v>
      </c>
    </row>
    <row r="39" customFormat="false" ht="15" hidden="false" customHeight="false" outlineLevel="0" collapsed="false">
      <c r="B39" s="6" t="s">
        <v>17</v>
      </c>
    </row>
    <row r="40" customFormat="false" ht="15" hidden="false" customHeight="false" outlineLevel="0" collapsed="false">
      <c r="B40" s="6" t="s">
        <v>18</v>
      </c>
    </row>
    <row r="41" customFormat="false" ht="15" hidden="false" customHeight="false" outlineLevel="0" collapsed="false">
      <c r="B41" s="3"/>
    </row>
    <row r="42" customFormat="false" ht="15" hidden="false" customHeight="false" outlineLevel="0" collapsed="false">
      <c r="B42" s="5" t="s">
        <v>19</v>
      </c>
    </row>
    <row r="43" customFormat="false" ht="23.85" hidden="false" customHeight="false" outlineLevel="0" collapsed="false">
      <c r="B43" s="6" t="s">
        <v>20</v>
      </c>
    </row>
    <row r="44" customFormat="false" ht="15" hidden="false" customHeight="false" outlineLevel="0" collapsed="false">
      <c r="B44" s="2" t="s">
        <v>21</v>
      </c>
    </row>
    <row r="45" customFormat="false" ht="15" hidden="false" customHeight="false" outlineLevel="0" collapsed="false">
      <c r="B45" s="3"/>
    </row>
    <row r="46" customFormat="false" ht="15" hidden="false" customHeight="false" outlineLevel="0" collapsed="false">
      <c r="B46" s="5" t="s">
        <v>22</v>
      </c>
    </row>
    <row r="47" customFormat="false" ht="23.85" hidden="false" customHeight="false" outlineLevel="0" collapsed="false">
      <c r="B47" s="6" t="s">
        <v>23</v>
      </c>
    </row>
    <row r="48" customFormat="false" ht="15" hidden="false" customHeight="false" outlineLevel="0" collapsed="false">
      <c r="B48" s="8" t="s">
        <v>24</v>
      </c>
    </row>
    <row r="49" customFormat="false" ht="15" hidden="false" customHeight="false" outlineLevel="0" collapsed="false">
      <c r="B49" s="3"/>
    </row>
    <row r="50" customFormat="false" ht="15" hidden="false" customHeight="false" outlineLevel="0" collapsed="false">
      <c r="B50" s="10" t="s">
        <v>25</v>
      </c>
    </row>
    <row r="51" customFormat="false" ht="15" hidden="false" customHeight="false" outlineLevel="0" collapsed="false">
      <c r="B51" s="11" t="s">
        <v>26</v>
      </c>
    </row>
    <row r="52" customFormat="false" ht="15" hidden="false" customHeight="false" outlineLevel="0" collapsed="false">
      <c r="B52" s="11" t="s">
        <v>27</v>
      </c>
    </row>
  </sheetData>
  <sheetProtection sheet="true" password="a7f0" formatColumns="false" formatRows="false"/>
  <hyperlinks>
    <hyperlink ref="B48" r:id="rId1" display="Enviar sugestão: colossodepedra.com.br/formulario-de-contato/"/>
    <hyperlink ref="B50" r:id="rId2" display="Mais dicas: colossodepedra.com.br/financas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4"/>
    <col collapsed="false" customWidth="true" hidden="false" outlineLevel="0" max="5" min="3" style="0" width="16"/>
    <col collapsed="false" customWidth="true" hidden="false" outlineLevel="0" max="6" min="6" style="0" width="4"/>
    <col collapsed="false" customWidth="true" hidden="false" outlineLevel="0" max="8" min="8" style="0" width="18"/>
    <col collapsed="false" customWidth="true" hidden="false" outlineLevel="0" max="12" min="9" style="0" width="14"/>
    <col collapsed="false" customWidth="true" hidden="false" outlineLevel="0" max="13" min="13" style="0" width="30"/>
  </cols>
  <sheetData>
    <row r="1" customFormat="false" ht="17.35" hidden="false" customHeight="false" outlineLevel="0" collapsed="false">
      <c r="A1" s="12" t="s">
        <v>28</v>
      </c>
    </row>
    <row r="2" customFormat="false" ht="15" hidden="false" customHeight="false" outlineLevel="0" collapsed="false">
      <c r="A2" s="13" t="s">
        <v>29</v>
      </c>
      <c r="B2" s="14"/>
    </row>
    <row r="3" customFormat="false" ht="15" hidden="false" customHeight="false" outlineLevel="0" collapsed="false">
      <c r="H3" s="13" t="s">
        <v>30</v>
      </c>
      <c r="J3" s="15" t="s">
        <v>31</v>
      </c>
      <c r="K3" s="16" t="s">
        <v>32</v>
      </c>
    </row>
    <row r="4" customFormat="false" ht="15" hidden="false" customHeight="false" outlineLevel="0" collapsed="false">
      <c r="A4" s="17" t="s">
        <v>33</v>
      </c>
      <c r="B4" s="17" t="s">
        <v>34</v>
      </c>
      <c r="C4" s="17" t="s">
        <v>35</v>
      </c>
      <c r="D4" s="17" t="s">
        <v>36</v>
      </c>
      <c r="E4" s="17" t="s">
        <v>37</v>
      </c>
      <c r="H4" s="18" t="s">
        <v>38</v>
      </c>
    </row>
    <row r="5" customFormat="false" ht="15" hidden="false" customHeight="false" outlineLevel="0" collapsed="false">
      <c r="A5" s="19" t="s">
        <v>39</v>
      </c>
      <c r="B5" s="20" t="s">
        <v>40</v>
      </c>
      <c r="C5" s="21" t="n">
        <v>0</v>
      </c>
      <c r="D5" s="21" t="n">
        <v>0</v>
      </c>
      <c r="E5" s="22" t="n">
        <f aca="false">D5-C5</f>
        <v>0</v>
      </c>
      <c r="H5" s="17" t="s">
        <v>33</v>
      </c>
      <c r="I5" s="17" t="s">
        <v>41</v>
      </c>
      <c r="J5" s="17" t="s">
        <v>42</v>
      </c>
      <c r="K5" s="17" t="s">
        <v>43</v>
      </c>
      <c r="L5" s="17" t="s">
        <v>44</v>
      </c>
      <c r="M5" s="17" t="s">
        <v>45</v>
      </c>
    </row>
    <row r="6" customFormat="false" ht="15" hidden="false" customHeight="false" outlineLevel="0" collapsed="false">
      <c r="A6" s="19" t="s">
        <v>39</v>
      </c>
      <c r="B6" s="20" t="s">
        <v>46</v>
      </c>
      <c r="C6" s="21" t="n">
        <v>0</v>
      </c>
      <c r="D6" s="21" t="n">
        <v>0</v>
      </c>
      <c r="E6" s="22" t="n">
        <f aca="false">D6-C6</f>
        <v>0</v>
      </c>
      <c r="H6" s="20" t="s">
        <v>47</v>
      </c>
      <c r="I6" s="23" t="n">
        <v>0.1</v>
      </c>
      <c r="J6" s="22" t="n">
        <f aca="false">IF($J$3="Sim",$D$8*I6,0)</f>
        <v>0</v>
      </c>
      <c r="K6" s="22" t="n">
        <f aca="false">D13</f>
        <v>0</v>
      </c>
      <c r="L6" s="24" t="n">
        <f aca="false">IF($D$8=0,0,K6/$D$8)</f>
        <v>0</v>
      </c>
      <c r="M6" s="20" t="str">
        <f aca="false">IF($D$8=0,"Preencha suas receitas",IF($J$3&lt;&gt;"Sim","Não incluído (opcional)",IF(K6&gt;=J6,"Meta atingida","Faltam R$ "&amp;FIXED(J6-K6,2)&amp;" para a meta")))</f>
        <v>Preencha suas receitas</v>
      </c>
    </row>
    <row r="7" customFormat="false" ht="15" hidden="false" customHeight="false" outlineLevel="0" collapsed="false">
      <c r="A7" s="19" t="s">
        <v>39</v>
      </c>
      <c r="B7" s="20" t="s">
        <v>48</v>
      </c>
      <c r="C7" s="21" t="n">
        <v>0</v>
      </c>
      <c r="D7" s="21" t="n">
        <v>0</v>
      </c>
      <c r="E7" s="22" t="n">
        <f aca="false">D7-C7</f>
        <v>0</v>
      </c>
      <c r="H7" s="20" t="s">
        <v>49</v>
      </c>
      <c r="I7" s="23" t="n">
        <v>0.5</v>
      </c>
      <c r="J7" s="22" t="n">
        <f aca="false">($D$8-IF($J$3="Sim",$K$6,0))*I7</f>
        <v>0</v>
      </c>
      <c r="K7" s="22" t="n">
        <f aca="false">D22</f>
        <v>0</v>
      </c>
      <c r="L7" s="24" t="n">
        <f aca="false">IF($D$8=0,0,K7/$D$8)</f>
        <v>0</v>
      </c>
      <c r="M7" s="20" t="str">
        <f aca="false">IF($D$8=0,"Preencha suas receitas",IF(K7&lt;=J7,"Dentro da meta","Acima da meta em R$ "&amp;FIXED(K7-J7,2)))</f>
        <v>Preencha suas receitas</v>
      </c>
    </row>
    <row r="8" customFormat="false" ht="15" hidden="false" customHeight="false" outlineLevel="0" collapsed="false">
      <c r="A8" s="25"/>
      <c r="B8" s="26" t="s">
        <v>50</v>
      </c>
      <c r="C8" s="27" t="n">
        <f aca="false">SUM(C5:C7)</f>
        <v>0</v>
      </c>
      <c r="D8" s="27" t="n">
        <f aca="false">SUM(D5:D7)</f>
        <v>0</v>
      </c>
      <c r="E8" s="27" t="n">
        <f aca="false">SUM(E5:E7)</f>
        <v>0</v>
      </c>
      <c r="H8" s="20" t="s">
        <v>51</v>
      </c>
      <c r="I8" s="23" t="n">
        <v>0.3</v>
      </c>
      <c r="J8" s="22" t="n">
        <f aca="false">($D$8-IF($J$3="Sim",$K$6,0))*I8</f>
        <v>0</v>
      </c>
      <c r="K8" s="22" t="n">
        <f aca="false">D28</f>
        <v>0</v>
      </c>
      <c r="L8" s="24" t="n">
        <f aca="false">IF($D$8=0,0,K8/$D$8)</f>
        <v>0</v>
      </c>
      <c r="M8" s="20" t="str">
        <f aca="false">IF($D$8=0,"Preencha suas receitas",IF(K8&lt;=J8,"Dentro da meta","Acima da meta em R$ "&amp;FIXED(K8-J8,2)))</f>
        <v>Preencha suas receitas</v>
      </c>
    </row>
    <row r="9" customFormat="false" ht="15" hidden="false" customHeight="false" outlineLevel="0" collapsed="false">
      <c r="H9" s="20" t="s">
        <v>52</v>
      </c>
      <c r="I9" s="23" t="n">
        <v>0.2</v>
      </c>
      <c r="J9" s="22" t="n">
        <f aca="false">($D$8-IF($J$3="Sim",$K$6,0))*I9</f>
        <v>0</v>
      </c>
      <c r="K9" s="22" t="n">
        <f aca="false">D32</f>
        <v>0</v>
      </c>
      <c r="L9" s="24" t="n">
        <f aca="false">IF($D$8=0,0,K9/$D$8)</f>
        <v>0</v>
      </c>
      <c r="M9" s="20" t="str">
        <f aca="false">IF($D$8=0,"Preencha suas receitas",IF(K9&gt;=J9,"Meta atingida","Faltam R$ "&amp;FIXED(J9-K9,2)&amp;" para a meta"))</f>
        <v>Preencha suas receitas</v>
      </c>
    </row>
    <row r="10" customFormat="false" ht="15" hidden="false" customHeight="false" outlineLevel="0" collapsed="false">
      <c r="A10" s="17" t="s">
        <v>33</v>
      </c>
      <c r="B10" s="17" t="s">
        <v>53</v>
      </c>
      <c r="C10" s="17" t="s">
        <v>35</v>
      </c>
      <c r="D10" s="17" t="s">
        <v>36</v>
      </c>
      <c r="E10" s="17" t="s">
        <v>37</v>
      </c>
      <c r="H10" s="16" t="s">
        <v>54</v>
      </c>
    </row>
    <row r="11" customFormat="false" ht="15" hidden="false" customHeight="false" outlineLevel="0" collapsed="false">
      <c r="A11" s="19" t="s">
        <v>55</v>
      </c>
      <c r="B11" s="20" t="s">
        <v>56</v>
      </c>
      <c r="C11" s="21" t="n">
        <v>0</v>
      </c>
      <c r="D11" s="21" t="n">
        <v>0</v>
      </c>
      <c r="E11" s="22" t="n">
        <f aca="false">D11-C11</f>
        <v>0</v>
      </c>
    </row>
    <row r="12" customFormat="false" ht="15" hidden="false" customHeight="false" outlineLevel="0" collapsed="false">
      <c r="A12" s="19" t="s">
        <v>55</v>
      </c>
      <c r="B12" s="20" t="s">
        <v>57</v>
      </c>
      <c r="C12" s="21" t="n">
        <v>0</v>
      </c>
      <c r="D12" s="21" t="n">
        <v>0</v>
      </c>
      <c r="E12" s="22" t="n">
        <f aca="false">D12-C12</f>
        <v>0</v>
      </c>
      <c r="H12" s="13" t="s">
        <v>58</v>
      </c>
      <c r="K12" s="28" t="n">
        <f aca="false">D34</f>
        <v>0</v>
      </c>
      <c r="M12" s="13" t="str">
        <f aca="false">IF(AND($D$8=0,$D$33=0),"Preencha receitas e despesas na tabela ao lado",IF(K12&gt;=0,"Sobrou dinheiro: direcione para o Futuro","Atenção: gastou mais do que ganhou"))</f>
        <v>Preencha receitas e despesas na tabela ao lado</v>
      </c>
    </row>
    <row r="13" customFormat="false" ht="15" hidden="false" customHeight="false" outlineLevel="0" collapsed="false">
      <c r="A13" s="29" t="s">
        <v>47</v>
      </c>
      <c r="B13" s="29" t="s">
        <v>59</v>
      </c>
      <c r="C13" s="30" t="n">
        <f aca="false">SUM(C11:C12)</f>
        <v>0</v>
      </c>
      <c r="D13" s="30" t="n">
        <f aca="false">SUM(D11:D12)</f>
        <v>0</v>
      </c>
      <c r="E13" s="30" t="n">
        <f aca="false">SUM(E11:E12)</f>
        <v>0</v>
      </c>
    </row>
    <row r="14" customFormat="false" ht="15" hidden="false" customHeight="false" outlineLevel="0" collapsed="false">
      <c r="A14" s="19" t="s">
        <v>49</v>
      </c>
      <c r="B14" s="20" t="s">
        <v>60</v>
      </c>
      <c r="C14" s="21" t="n">
        <v>0</v>
      </c>
      <c r="D14" s="21" t="n">
        <v>0</v>
      </c>
      <c r="E14" s="22" t="n">
        <f aca="false">D14-C14</f>
        <v>0</v>
      </c>
    </row>
    <row r="15" customFormat="false" ht="15" hidden="false" customHeight="false" outlineLevel="0" collapsed="false">
      <c r="A15" s="19" t="s">
        <v>49</v>
      </c>
      <c r="B15" s="20" t="s">
        <v>61</v>
      </c>
      <c r="C15" s="21" t="n">
        <v>0</v>
      </c>
      <c r="D15" s="21" t="n">
        <v>0</v>
      </c>
      <c r="E15" s="22" t="n">
        <f aca="false">D15-C15</f>
        <v>0</v>
      </c>
    </row>
    <row r="16" customFormat="false" ht="15" hidden="false" customHeight="false" outlineLevel="0" collapsed="false">
      <c r="A16" s="19" t="s">
        <v>49</v>
      </c>
      <c r="B16" s="20" t="s">
        <v>62</v>
      </c>
      <c r="C16" s="21" t="n">
        <v>0</v>
      </c>
      <c r="D16" s="21" t="n">
        <v>0</v>
      </c>
      <c r="E16" s="22" t="n">
        <f aca="false">D16-C16</f>
        <v>0</v>
      </c>
    </row>
    <row r="17" customFormat="false" ht="15" hidden="false" customHeight="false" outlineLevel="0" collapsed="false">
      <c r="A17" s="19" t="s">
        <v>49</v>
      </c>
      <c r="B17" s="20" t="s">
        <v>63</v>
      </c>
      <c r="C17" s="21" t="n">
        <v>0</v>
      </c>
      <c r="D17" s="21" t="n">
        <v>0</v>
      </c>
      <c r="E17" s="22" t="n">
        <f aca="false">D17-C17</f>
        <v>0</v>
      </c>
    </row>
    <row r="18" customFormat="false" ht="15" hidden="false" customHeight="false" outlineLevel="0" collapsed="false">
      <c r="A18" s="19" t="s">
        <v>49</v>
      </c>
      <c r="B18" s="20" t="s">
        <v>64</v>
      </c>
      <c r="C18" s="21" t="n">
        <v>0</v>
      </c>
      <c r="D18" s="21" t="n">
        <v>0</v>
      </c>
      <c r="E18" s="22" t="n">
        <f aca="false">D18-C18</f>
        <v>0</v>
      </c>
    </row>
    <row r="19" customFormat="false" ht="15" hidden="false" customHeight="false" outlineLevel="0" collapsed="false">
      <c r="A19" s="19" t="s">
        <v>49</v>
      </c>
      <c r="B19" s="20" t="s">
        <v>65</v>
      </c>
      <c r="C19" s="21" t="n">
        <v>0</v>
      </c>
      <c r="D19" s="21" t="n">
        <v>0</v>
      </c>
      <c r="E19" s="22" t="n">
        <f aca="false">D19-C19</f>
        <v>0</v>
      </c>
    </row>
    <row r="20" customFormat="false" ht="15" hidden="false" customHeight="false" outlineLevel="0" collapsed="false">
      <c r="A20" s="19" t="s">
        <v>49</v>
      </c>
      <c r="B20" s="20" t="s">
        <v>66</v>
      </c>
      <c r="C20" s="21" t="n">
        <v>0</v>
      </c>
      <c r="D20" s="21" t="n">
        <v>0</v>
      </c>
      <c r="E20" s="22" t="n">
        <f aca="false">D20-C20</f>
        <v>0</v>
      </c>
    </row>
    <row r="21" customFormat="false" ht="15" hidden="false" customHeight="false" outlineLevel="0" collapsed="false">
      <c r="A21" s="19" t="s">
        <v>49</v>
      </c>
      <c r="B21" s="20" t="s">
        <v>67</v>
      </c>
      <c r="C21" s="21" t="n">
        <v>0</v>
      </c>
      <c r="D21" s="21" t="n">
        <v>0</v>
      </c>
      <c r="E21" s="22" t="n">
        <f aca="false">D21-C21</f>
        <v>0</v>
      </c>
    </row>
    <row r="22" customFormat="false" ht="15" hidden="false" customHeight="false" outlineLevel="0" collapsed="false">
      <c r="A22" s="29" t="s">
        <v>49</v>
      </c>
      <c r="B22" s="29" t="s">
        <v>68</v>
      </c>
      <c r="C22" s="30" t="n">
        <f aca="false">SUM(C14:C21)</f>
        <v>0</v>
      </c>
      <c r="D22" s="30" t="n">
        <f aca="false">SUM(D14:D21)</f>
        <v>0</v>
      </c>
      <c r="E22" s="30" t="n">
        <f aca="false">SUM(E14:E21)</f>
        <v>0</v>
      </c>
    </row>
    <row r="23" customFormat="false" ht="15" hidden="false" customHeight="false" outlineLevel="0" collapsed="false">
      <c r="A23" s="19" t="s">
        <v>51</v>
      </c>
      <c r="B23" s="20" t="s">
        <v>69</v>
      </c>
      <c r="C23" s="21" t="n">
        <v>0</v>
      </c>
      <c r="D23" s="21" t="n">
        <v>0</v>
      </c>
      <c r="E23" s="22" t="n">
        <f aca="false">D23-C23</f>
        <v>0</v>
      </c>
    </row>
    <row r="24" customFormat="false" ht="15" hidden="false" customHeight="false" outlineLevel="0" collapsed="false">
      <c r="A24" s="19" t="s">
        <v>51</v>
      </c>
      <c r="B24" s="20" t="s">
        <v>70</v>
      </c>
      <c r="C24" s="21" t="n">
        <v>0</v>
      </c>
      <c r="D24" s="21" t="n">
        <v>0</v>
      </c>
      <c r="E24" s="22" t="n">
        <f aca="false">D24-C24</f>
        <v>0</v>
      </c>
    </row>
    <row r="25" customFormat="false" ht="15" hidden="false" customHeight="false" outlineLevel="0" collapsed="false">
      <c r="A25" s="19" t="s">
        <v>51</v>
      </c>
      <c r="B25" s="20" t="s">
        <v>71</v>
      </c>
      <c r="C25" s="21" t="n">
        <v>0</v>
      </c>
      <c r="D25" s="21" t="n">
        <v>0</v>
      </c>
      <c r="E25" s="22" t="n">
        <f aca="false">D25-C25</f>
        <v>0</v>
      </c>
    </row>
    <row r="26" customFormat="false" ht="15" hidden="false" customHeight="false" outlineLevel="0" collapsed="false">
      <c r="A26" s="19" t="s">
        <v>51</v>
      </c>
      <c r="B26" s="20" t="s">
        <v>72</v>
      </c>
      <c r="C26" s="21" t="n">
        <v>0</v>
      </c>
      <c r="D26" s="21" t="n">
        <v>0</v>
      </c>
      <c r="E26" s="22" t="n">
        <f aca="false">D26-C26</f>
        <v>0</v>
      </c>
    </row>
    <row r="27" customFormat="false" ht="15" hidden="false" customHeight="false" outlineLevel="0" collapsed="false">
      <c r="A27" s="19" t="s">
        <v>51</v>
      </c>
      <c r="B27" s="20" t="s">
        <v>73</v>
      </c>
      <c r="C27" s="21" t="n">
        <v>0</v>
      </c>
      <c r="D27" s="21" t="n">
        <v>0</v>
      </c>
      <c r="E27" s="22" t="n">
        <f aca="false">D27-C27</f>
        <v>0</v>
      </c>
    </row>
    <row r="28" customFormat="false" ht="15" hidden="false" customHeight="false" outlineLevel="0" collapsed="false">
      <c r="A28" s="29" t="s">
        <v>51</v>
      </c>
      <c r="B28" s="29" t="s">
        <v>74</v>
      </c>
      <c r="C28" s="30" t="n">
        <f aca="false">SUM(C23:C27)</f>
        <v>0</v>
      </c>
      <c r="D28" s="30" t="n">
        <f aca="false">SUM(D23:D27)</f>
        <v>0</v>
      </c>
      <c r="E28" s="30" t="n">
        <f aca="false">SUM(E23:E27)</f>
        <v>0</v>
      </c>
    </row>
    <row r="29" customFormat="false" ht="15" hidden="false" customHeight="false" outlineLevel="0" collapsed="false">
      <c r="A29" s="19" t="s">
        <v>52</v>
      </c>
      <c r="B29" s="20" t="s">
        <v>75</v>
      </c>
      <c r="C29" s="21" t="n">
        <v>0</v>
      </c>
      <c r="D29" s="21" t="n">
        <v>0</v>
      </c>
      <c r="E29" s="22" t="n">
        <f aca="false">D29-C29</f>
        <v>0</v>
      </c>
    </row>
    <row r="30" customFormat="false" ht="15" hidden="false" customHeight="false" outlineLevel="0" collapsed="false">
      <c r="A30" s="19" t="s">
        <v>52</v>
      </c>
      <c r="B30" s="20" t="s">
        <v>76</v>
      </c>
      <c r="C30" s="21" t="n">
        <v>0</v>
      </c>
      <c r="D30" s="21" t="n">
        <v>0</v>
      </c>
      <c r="E30" s="22" t="n">
        <f aca="false">D30-C30</f>
        <v>0</v>
      </c>
    </row>
    <row r="31" customFormat="false" ht="15" hidden="false" customHeight="false" outlineLevel="0" collapsed="false">
      <c r="A31" s="19" t="s">
        <v>52</v>
      </c>
      <c r="B31" s="20" t="s">
        <v>77</v>
      </c>
      <c r="C31" s="21" t="n">
        <v>0</v>
      </c>
      <c r="D31" s="21" t="n">
        <v>0</v>
      </c>
      <c r="E31" s="22" t="n">
        <f aca="false">D31-C31</f>
        <v>0</v>
      </c>
    </row>
    <row r="32" customFormat="false" ht="15" hidden="false" customHeight="false" outlineLevel="0" collapsed="false">
      <c r="A32" s="29" t="s">
        <v>52</v>
      </c>
      <c r="B32" s="29" t="s">
        <v>78</v>
      </c>
      <c r="C32" s="30" t="n">
        <f aca="false">SUM(C29:C31)</f>
        <v>0</v>
      </c>
      <c r="D32" s="30" t="n">
        <f aca="false">SUM(D29:D31)</f>
        <v>0</v>
      </c>
      <c r="E32" s="30" t="n">
        <f aca="false">SUM(E29:E31)</f>
        <v>0</v>
      </c>
    </row>
    <row r="33" customFormat="false" ht="15" hidden="false" customHeight="false" outlineLevel="0" collapsed="false">
      <c r="A33" s="25"/>
      <c r="B33" s="26" t="s">
        <v>79</v>
      </c>
      <c r="C33" s="27" t="n">
        <f aca="false">C13+C22+C28+C32</f>
        <v>0</v>
      </c>
      <c r="D33" s="27" t="n">
        <f aca="false">D13+D22+D28+D32</f>
        <v>0</v>
      </c>
      <c r="E33" s="27" t="n">
        <f aca="false">E13+E22+E28+E32</f>
        <v>0</v>
      </c>
    </row>
    <row r="34" customFormat="false" ht="15" hidden="false" customHeight="false" outlineLevel="0" collapsed="false">
      <c r="A34" s="25"/>
      <c r="B34" s="26" t="s">
        <v>80</v>
      </c>
      <c r="C34" s="27" t="n">
        <f aca="false">C8-C33</f>
        <v>0</v>
      </c>
      <c r="D34" s="27" t="n">
        <f aca="false">D8-D33</f>
        <v>0</v>
      </c>
      <c r="E34" s="25"/>
    </row>
    <row r="35" customFormat="false" ht="15" hidden="false" customHeight="false" outlineLevel="0" collapsed="false">
      <c r="B35" s="16" t="s">
        <v>81</v>
      </c>
    </row>
  </sheetData>
  <sheetProtection sheet="true" password="a7f0" formatColumns="false" formatRows="false"/>
  <conditionalFormatting sqref="K12">
    <cfRule type="cellIs" priority="2" operator="lessThan" aboveAverage="0" equalAverage="0" bottom="0" percent="0" rank="0" text="" dxfId="0">
      <formula>0</formula>
    </cfRule>
  </conditionalFormatting>
  <dataValidations count="2">
    <dataValidation allowBlank="false" errorStyle="stop" operator="between" showDropDown="false" showErrorMessage="false" showInputMessage="false" sqref="J3" type="list">
      <formula1>"Sim,Não"</formula1>
      <formula2>0</formula2>
    </dataValidation>
    <dataValidation allowBlank="false" error="Digite um valor igual ou maior que zero." errorStyle="stop" operator="greaterThanOrEqual" showDropDown="false" showErrorMessage="true" showInputMessage="false" sqref="C5:D32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8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2" t="s">
        <v>75</v>
      </c>
    </row>
    <row r="3" customFormat="false" ht="15" hidden="false" customHeight="false" outlineLevel="0" collapsed="false">
      <c r="A3" s="13" t="s">
        <v>82</v>
      </c>
      <c r="B3" s="31" t="n">
        <f aca="false">'Orçamento mensal'!D22</f>
        <v>0</v>
      </c>
      <c r="C3" s="16" t="s">
        <v>83</v>
      </c>
    </row>
    <row r="4" customFormat="false" ht="15" hidden="false" customHeight="false" outlineLevel="0" collapsed="false">
      <c r="A4" s="13" t="s">
        <v>84</v>
      </c>
      <c r="B4" s="32" t="n">
        <v>6</v>
      </c>
      <c r="C4" s="16" t="s">
        <v>85</v>
      </c>
    </row>
    <row r="5" customFormat="false" ht="15" hidden="false" customHeight="false" outlineLevel="0" collapsed="false">
      <c r="A5" s="13" t="s">
        <v>86</v>
      </c>
      <c r="B5" s="22" t="n">
        <f aca="false">B3*B4</f>
        <v>0</v>
      </c>
      <c r="C5" s="16"/>
    </row>
    <row r="6" customFormat="false" ht="15" hidden="false" customHeight="false" outlineLevel="0" collapsed="false">
      <c r="A6" s="13" t="s">
        <v>87</v>
      </c>
      <c r="B6" s="21" t="n">
        <v>0</v>
      </c>
      <c r="C6" s="16" t="s">
        <v>88</v>
      </c>
    </row>
    <row r="7" customFormat="false" ht="15" hidden="false" customHeight="false" outlineLevel="0" collapsed="false">
      <c r="A7" s="13" t="s">
        <v>89</v>
      </c>
      <c r="B7" s="22" t="n">
        <f aca="false">MAX(0,B5-B6)</f>
        <v>0</v>
      </c>
      <c r="C7" s="16"/>
    </row>
    <row r="8" customFormat="false" ht="15" hidden="false" customHeight="false" outlineLevel="0" collapsed="false">
      <c r="A8" s="13" t="s">
        <v>90</v>
      </c>
      <c r="B8" s="31" t="n">
        <f aca="false">'Orçamento mensal'!D29</f>
        <v>0</v>
      </c>
      <c r="C8" s="16" t="s">
        <v>91</v>
      </c>
    </row>
    <row r="9" customFormat="false" ht="15" hidden="false" customHeight="false" outlineLevel="0" collapsed="false">
      <c r="A9" s="13" t="s">
        <v>92</v>
      </c>
      <c r="B9" s="33" t="str">
        <f aca="false">IF(B5=0,"Preencha o orçamento",IF(B7=0,0,IF(B8&lt;=0,"Defina um valor mensal",ROUNDUP(B7/B8,0))))</f>
        <v>Preencha o orçamento</v>
      </c>
      <c r="C9" s="16" t="s">
        <v>93</v>
      </c>
    </row>
    <row r="10" customFormat="false" ht="15" hidden="false" customHeight="false" outlineLevel="0" collapsed="false">
      <c r="A10" s="13" t="s">
        <v>94</v>
      </c>
      <c r="B10" s="24" t="n">
        <f aca="false">IF(B5=0,0,MIN(1,B6/B5))</f>
        <v>0</v>
      </c>
      <c r="C10" s="16"/>
    </row>
    <row r="13" customFormat="false" ht="15" hidden="false" customHeight="false" outlineLevel="0" collapsed="false">
      <c r="A13" s="34" t="s">
        <v>95</v>
      </c>
    </row>
    <row r="15" customFormat="false" ht="15" hidden="false" customHeight="false" outlineLevel="0" collapsed="false">
      <c r="A15" s="35" t="s">
        <v>96</v>
      </c>
    </row>
    <row r="16" customFormat="false" ht="15" hidden="false" customHeight="false" outlineLevel="0" collapsed="false">
      <c r="A16" s="36" t="s">
        <v>97</v>
      </c>
    </row>
  </sheetData>
  <sheetProtection sheet="true" password="a7f0" formatColumns="false" formatRows="false"/>
  <hyperlinks>
    <hyperlink ref="A16" r:id="rId1" display="→ Abrir a Calculadora de juros compostos (clique)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6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7" min="7" style="0" width="30"/>
  </cols>
  <sheetData>
    <row r="1" customFormat="false" ht="17.35" hidden="false" customHeight="false" outlineLevel="0" collapsed="false">
      <c r="A1" s="12" t="s">
        <v>98</v>
      </c>
    </row>
    <row r="3" customFormat="false" ht="15" hidden="false" customHeight="false" outlineLevel="0" collapsed="false">
      <c r="A3" s="37" t="s">
        <v>99</v>
      </c>
      <c r="B3" s="37" t="s">
        <v>100</v>
      </c>
      <c r="C3" s="37" t="s">
        <v>101</v>
      </c>
      <c r="D3" s="37" t="s">
        <v>102</v>
      </c>
      <c r="E3" s="37" t="s">
        <v>103</v>
      </c>
      <c r="F3" s="37" t="s">
        <v>104</v>
      </c>
      <c r="G3" s="37" t="s">
        <v>45</v>
      </c>
    </row>
    <row r="4" customFormat="false" ht="15" hidden="false" customHeight="false" outlineLevel="0" collapsed="false">
      <c r="A4" s="38"/>
      <c r="B4" s="21"/>
      <c r="C4" s="21"/>
      <c r="D4" s="38"/>
      <c r="E4" s="22" t="str">
        <f aca="false">IF(OR(B4="",D4="",D4=0),"",MAX(0,B4-C4)/D4)</f>
        <v/>
      </c>
      <c r="F4" s="24" t="str">
        <f aca="false">IF(OR(B4="",B4=0),"",MIN(1,C4/B4))</f>
        <v/>
      </c>
      <c r="G4" s="20" t="str">
        <f aca="false">IF(B4="","",IF(C4&gt;=B4,"Meta alcançada! Glória a Deus!","Em andamento"))</f>
        <v/>
      </c>
    </row>
    <row r="5" customFormat="false" ht="15" hidden="false" customHeight="false" outlineLevel="0" collapsed="false">
      <c r="A5" s="38"/>
      <c r="B5" s="21"/>
      <c r="C5" s="21"/>
      <c r="D5" s="38"/>
      <c r="E5" s="22" t="str">
        <f aca="false">IF(OR(B5="",D5="",D5=0),"",MAX(0,B5-C5)/D5)</f>
        <v/>
      </c>
      <c r="F5" s="24" t="str">
        <f aca="false">IF(OR(B5="",B5=0),"",MIN(1,C5/B5))</f>
        <v/>
      </c>
      <c r="G5" s="20" t="str">
        <f aca="false">IF(B5="","",IF(C5&gt;=B5,"Meta alcançada! Glória a Deus!","Em andamento"))</f>
        <v/>
      </c>
    </row>
    <row r="6" customFormat="false" ht="15" hidden="false" customHeight="false" outlineLevel="0" collapsed="false">
      <c r="A6" s="38"/>
      <c r="B6" s="21"/>
      <c r="C6" s="21"/>
      <c r="D6" s="38"/>
      <c r="E6" s="22" t="str">
        <f aca="false">IF(OR(B6="",D6="",D6=0),"",MAX(0,B6-C6)/D6)</f>
        <v/>
      </c>
      <c r="F6" s="24" t="str">
        <f aca="false">IF(OR(B6="",B6=0),"",MIN(1,C6/B6))</f>
        <v/>
      </c>
      <c r="G6" s="20" t="str">
        <f aca="false">IF(B6="","",IF(C6&gt;=B6,"Meta alcançada! Glória a Deus!","Em andamento"))</f>
        <v/>
      </c>
    </row>
    <row r="7" customFormat="false" ht="15" hidden="false" customHeight="false" outlineLevel="0" collapsed="false">
      <c r="A7" s="38"/>
      <c r="B7" s="21"/>
      <c r="C7" s="21"/>
      <c r="D7" s="38"/>
      <c r="E7" s="22" t="str">
        <f aca="false">IF(OR(B7="",D7="",D7=0),"",MAX(0,B7-C7)/D7)</f>
        <v/>
      </c>
      <c r="F7" s="24" t="str">
        <f aca="false">IF(OR(B7="",B7=0),"",MIN(1,C7/B7))</f>
        <v/>
      </c>
      <c r="G7" s="20" t="str">
        <f aca="false">IF(B7="","",IF(C7&gt;=B7,"Meta alcançada! Glória a Deus!","Em andamento"))</f>
        <v/>
      </c>
    </row>
    <row r="8" customFormat="false" ht="15" hidden="false" customHeight="false" outlineLevel="0" collapsed="false">
      <c r="A8" s="38"/>
      <c r="B8" s="21"/>
      <c r="C8" s="21"/>
      <c r="D8" s="38"/>
      <c r="E8" s="22" t="str">
        <f aca="false">IF(OR(B8="",D8="",D8=0),"",MAX(0,B8-C8)/D8)</f>
        <v/>
      </c>
      <c r="F8" s="24" t="str">
        <f aca="false">IF(OR(B8="",B8=0),"",MIN(1,C8/B8))</f>
        <v/>
      </c>
      <c r="G8" s="20" t="str">
        <f aca="false">IF(B8="","",IF(C8&gt;=B8,"Meta alcançada! Glória a Deus!","Em andamento"))</f>
        <v/>
      </c>
    </row>
    <row r="9" customFormat="false" ht="15" hidden="false" customHeight="false" outlineLevel="0" collapsed="false">
      <c r="A9" s="38"/>
      <c r="B9" s="21"/>
      <c r="C9" s="21"/>
      <c r="D9" s="38"/>
      <c r="E9" s="22" t="str">
        <f aca="false">IF(OR(B9="",D9="",D9=0),"",MAX(0,B9-C9)/D9)</f>
        <v/>
      </c>
      <c r="F9" s="24" t="str">
        <f aca="false">IF(OR(B9="",B9=0),"",MIN(1,C9/B9))</f>
        <v/>
      </c>
      <c r="G9" s="20" t="str">
        <f aca="false">IF(B9="","",IF(C9&gt;=B9,"Meta alcançada! Glória a Deus!","Em andamento"))</f>
        <v/>
      </c>
    </row>
    <row r="10" customFormat="false" ht="15" hidden="false" customHeight="false" outlineLevel="0" collapsed="false">
      <c r="A10" s="38"/>
      <c r="B10" s="21"/>
      <c r="C10" s="21"/>
      <c r="D10" s="38"/>
      <c r="E10" s="22" t="str">
        <f aca="false">IF(OR(B10="",D10="",D10=0),"",MAX(0,B10-C10)/D10)</f>
        <v/>
      </c>
      <c r="F10" s="24" t="str">
        <f aca="false">IF(OR(B10="",B10=0),"",MIN(1,C10/B10))</f>
        <v/>
      </c>
      <c r="G10" s="20" t="str">
        <f aca="false">IF(B10="","",IF(C10&gt;=B10,"Meta alcançada! Glória a Deus!","Em andamento"))</f>
        <v/>
      </c>
    </row>
    <row r="11" customFormat="false" ht="15" hidden="false" customHeight="false" outlineLevel="0" collapsed="false">
      <c r="A11" s="38"/>
      <c r="B11" s="21"/>
      <c r="C11" s="21"/>
      <c r="D11" s="38"/>
      <c r="E11" s="22" t="str">
        <f aca="false">IF(OR(B11="",D11="",D11=0),"",MAX(0,B11-C11)/D11)</f>
        <v/>
      </c>
      <c r="F11" s="24" t="str">
        <f aca="false">IF(OR(B11="",B11=0),"",MIN(1,C11/B11))</f>
        <v/>
      </c>
      <c r="G11" s="20" t="str">
        <f aca="false">IF(B11="","",IF(C11&gt;=B11,"Meta alcançada! Glória a Deus!","Em andamento"))</f>
        <v/>
      </c>
    </row>
    <row r="12" customFormat="false" ht="15" hidden="false" customHeight="false" outlineLevel="0" collapsed="false">
      <c r="A12" s="38"/>
      <c r="B12" s="21"/>
      <c r="C12" s="21"/>
      <c r="D12" s="38"/>
      <c r="E12" s="22" t="str">
        <f aca="false">IF(OR(B12="",D12="",D12=0),"",MAX(0,B12-C12)/D12)</f>
        <v/>
      </c>
      <c r="F12" s="24" t="str">
        <f aca="false">IF(OR(B12="",B12=0),"",MIN(1,C12/B12))</f>
        <v/>
      </c>
      <c r="G12" s="20" t="str">
        <f aca="false">IF(B12="","",IF(C12&gt;=B12,"Meta alcançada! Glória a Deus!","Em andamento"))</f>
        <v/>
      </c>
    </row>
    <row r="13" customFormat="false" ht="15" hidden="false" customHeight="false" outlineLevel="0" collapsed="false">
      <c r="A13" s="38"/>
      <c r="B13" s="21"/>
      <c r="C13" s="21"/>
      <c r="D13" s="38"/>
      <c r="E13" s="22" t="str">
        <f aca="false">IF(OR(B13="",D13="",D13=0),"",MAX(0,B13-C13)/D13)</f>
        <v/>
      </c>
      <c r="F13" s="24" t="str">
        <f aca="false">IF(OR(B13="",B13=0),"",MIN(1,C13/B13))</f>
        <v/>
      </c>
      <c r="G13" s="20" t="str">
        <f aca="false">IF(B13="","",IF(C13&gt;=B13,"Meta alcançada! Glória a Deus!","Em andamento"))</f>
        <v/>
      </c>
    </row>
    <row r="15" customFormat="false" ht="15" hidden="false" customHeight="false" outlineLevel="0" collapsed="false">
      <c r="A15" s="13" t="s">
        <v>105</v>
      </c>
      <c r="E15" s="39" t="n">
        <f aca="false">SUM(E4:E13)</f>
        <v>0</v>
      </c>
    </row>
    <row r="17" customFormat="false" ht="15" hidden="false" customHeight="false" outlineLevel="0" collapsed="false">
      <c r="A17" s="16" t="s">
        <v>106</v>
      </c>
    </row>
    <row r="19" customFormat="false" ht="15" hidden="false" customHeight="false" outlineLevel="0" collapsed="false">
      <c r="A19" s="35" t="s">
        <v>107</v>
      </c>
    </row>
    <row r="20" customFormat="false" ht="15" hidden="false" customHeight="false" outlineLevel="0" collapsed="false">
      <c r="A20" s="36" t="s">
        <v>97</v>
      </c>
    </row>
  </sheetData>
  <sheetProtection sheet="true" password="a7f0" formatColumns="false" formatRows="false"/>
  <hyperlinks>
    <hyperlink ref="A20" r:id="rId1" display="→ Abrir a Calculadora de juros compostos (clique)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2026-10-15T12:33:50Z</dcterms:created>
  <dc:creator>Colosso de Pedra</dc:creator>
  <dc:description/>
  <dc:language>en-US</dc:language>
  <cp:lastModifiedBy/>
  <dcterms:modified xsi:type="dcterms:W3CDTF">2026-10-15T12:33:50Z</dcterms:modified>
  <cp:revision>0</cp:revision>
  <dc:subject/>
  <dc:title>Planilha de Orçamento Familiar Cristão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